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815"/>
  </bookViews>
  <sheets>
    <sheet name="10-18-12details2012-2013inc11- " sheetId="12" r:id="rId1"/>
    <sheet name="Sheet1" sheetId="13" r:id="rId2"/>
    <sheet name="Sheet2" sheetId="14" r:id="rId3"/>
  </sheets>
  <definedNames>
    <definedName name="_xlnm.Print_Area" localSheetId="0">'10-18-12details2012-2013inc11- '!$A$2:$H$60</definedName>
  </definedNames>
  <calcPr calcId="145621"/>
</workbook>
</file>

<file path=xl/calcChain.xml><?xml version="1.0" encoding="utf-8"?>
<calcChain xmlns="http://schemas.openxmlformats.org/spreadsheetml/2006/main">
  <c r="G56" i="12" l="1"/>
  <c r="H38" i="12" l="1"/>
  <c r="H35" i="12"/>
  <c r="G31" i="12"/>
  <c r="H37" i="12"/>
  <c r="H36" i="12"/>
  <c r="F56" i="12"/>
  <c r="A44" i="12"/>
  <c r="H34" i="12"/>
  <c r="F33" i="12"/>
  <c r="H33" i="12" s="1"/>
  <c r="H32" i="12"/>
  <c r="F31" i="12"/>
  <c r="F39" i="12" s="1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G17" i="12"/>
  <c r="G16" i="12"/>
  <c r="H15" i="12"/>
  <c r="H14" i="12"/>
  <c r="H13" i="12"/>
  <c r="H12" i="12"/>
  <c r="H11" i="12"/>
  <c r="G10" i="12"/>
  <c r="H10" i="12" s="1"/>
  <c r="H9" i="12"/>
  <c r="H39" i="12" l="1"/>
  <c r="G39" i="12"/>
  <c r="J40" i="12"/>
  <c r="H31" i="12"/>
  <c r="H40" i="12" l="1"/>
  <c r="H57" i="12" s="1"/>
</calcChain>
</file>

<file path=xl/sharedStrings.xml><?xml version="1.0" encoding="utf-8"?>
<sst xmlns="http://schemas.openxmlformats.org/spreadsheetml/2006/main" count="150" uniqueCount="82">
  <si>
    <t>Vendor</t>
  </si>
  <si>
    <t>P.O. #</t>
  </si>
  <si>
    <t>P.O Balance</t>
  </si>
  <si>
    <t>Date</t>
  </si>
  <si>
    <t>P.O. Amount</t>
  </si>
  <si>
    <t>Expenses</t>
  </si>
  <si>
    <t>PCB testing and specialized cleaning</t>
  </si>
  <si>
    <t>Indoor Air Technologies, LLC</t>
  </si>
  <si>
    <t>Duct Cleaning per protocols for PCB removal</t>
  </si>
  <si>
    <t>TBD</t>
  </si>
  <si>
    <t>Painting</t>
  </si>
  <si>
    <t>FPS Employees</t>
  </si>
  <si>
    <t>Overtime - Prep for painting</t>
  </si>
  <si>
    <t>OSBORN HILL ELEMENTARY SCHOOL</t>
  </si>
  <si>
    <t>PCB PROJECT EXPENSES</t>
  </si>
  <si>
    <t>Account Number</t>
  </si>
  <si>
    <t>2530-496-850</t>
  </si>
  <si>
    <t>First responders emergency kit</t>
  </si>
  <si>
    <t>School Specialty</t>
  </si>
  <si>
    <t xml:space="preserve">Mini EZ basketball system </t>
  </si>
  <si>
    <t>Sportime</t>
  </si>
  <si>
    <t>PE supplies and equipment</t>
  </si>
  <si>
    <t>N/A</t>
  </si>
  <si>
    <t>Description</t>
  </si>
  <si>
    <t>AMC Environmental, LLC</t>
  </si>
  <si>
    <t>Flooring</t>
  </si>
  <si>
    <t>PCB sampling and post duct cleaning</t>
  </si>
  <si>
    <t>BKM/Red Thread</t>
  </si>
  <si>
    <t>Universal Business Equipment</t>
  </si>
  <si>
    <t>Additional material to reconfigure decon stations</t>
  </si>
  <si>
    <t>Bookcases</t>
  </si>
  <si>
    <t>Gopher Sports Equipment</t>
  </si>
  <si>
    <t>Curl up mats</t>
  </si>
  <si>
    <t>Grainger</t>
  </si>
  <si>
    <t>Rubbermaid Containers - Yellow</t>
  </si>
  <si>
    <t>Rubbermaid Containers - Black</t>
  </si>
  <si>
    <t>The Plastic Factory</t>
  </si>
  <si>
    <t>Clear Acrylic for window</t>
  </si>
  <si>
    <t>Powerball activity set</t>
  </si>
  <si>
    <t>AAIS</t>
  </si>
  <si>
    <t>Green wall panel</t>
  </si>
  <si>
    <t>PC Mall Gov., Inc.</t>
  </si>
  <si>
    <t>MODSPACE</t>
  </si>
  <si>
    <t>AHC</t>
  </si>
  <si>
    <t>Yankee Electric</t>
  </si>
  <si>
    <t>Laptops $17,550 &amp; Charging Cart $2,549.00</t>
  </si>
  <si>
    <t>United Rental</t>
  </si>
  <si>
    <t>Decon of books and curriculum items  from LMC &amp; Associated rooms</t>
  </si>
  <si>
    <t>Specialize cleaning for two kindergarten classrooms</t>
  </si>
  <si>
    <t>Meyer's Moving Co.</t>
  </si>
  <si>
    <t>Low voltage work for temp gym</t>
  </si>
  <si>
    <t>A/C Unit (4) rental</t>
  </si>
  <si>
    <t>Complete testing and inspection services</t>
  </si>
  <si>
    <t>Operation and maintenance plan work for 2012-2013</t>
  </si>
  <si>
    <t>Library suite specialized cleaning, remove ceiling pads and remove gym ductwork</t>
  </si>
  <si>
    <t>To provide report and inspection of all Fairfield Public Schools</t>
  </si>
  <si>
    <t>*Asbestos related items or drawings are not included in this estimate</t>
  </si>
  <si>
    <t xml:space="preserve">Temporary gym facility  </t>
  </si>
  <si>
    <t xml:space="preserve">Temporary gym facility  - Lease payment for 12/13 </t>
  </si>
  <si>
    <t>Follett Software Co.</t>
  </si>
  <si>
    <t>Follett cordless scanner kit</t>
  </si>
  <si>
    <t>**Note - Consultant for all FPS buildings</t>
  </si>
  <si>
    <t>AMC Environmental, LLC*</t>
  </si>
  <si>
    <t>Woodard &amp; Curran Consultants**</t>
  </si>
  <si>
    <t>Repad acoustical ceiling system in library</t>
  </si>
  <si>
    <t>Projected</t>
  </si>
  <si>
    <t>Actual</t>
  </si>
  <si>
    <t>Subtotal 2012-2013 Expenses</t>
  </si>
  <si>
    <t>Subtotal 2012-2013 Projected Expenses</t>
  </si>
  <si>
    <t>PCB PROJECTED EXPENSES</t>
  </si>
  <si>
    <t>Total 2012-2013 Project Expenses</t>
  </si>
  <si>
    <t>Nosal Industries</t>
  </si>
  <si>
    <t>Additional painting in the kitchen and APR</t>
  </si>
  <si>
    <t>October 18, 2012</t>
  </si>
  <si>
    <t>Electrical work for temp gym.</t>
  </si>
  <si>
    <t>Staples</t>
  </si>
  <si>
    <t>Mini Mice</t>
  </si>
  <si>
    <t>Meraki wireless access points</t>
  </si>
  <si>
    <t>United Rentals</t>
  </si>
  <si>
    <t>Portable AC rental</t>
  </si>
  <si>
    <t>Book carts.</t>
  </si>
  <si>
    <t xml:space="preserve">Moore Medical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</si>
</sst>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/>
    <xf numFmtId="0" fontId="0" fillId="0" borderId="1" xfId="0" applyBorder="1"/>
    <xf numFmtId="0" fontId="9" fillId="0" borderId="3" xfId="0" applyFont="1" applyBorder="1" applyAlignment="1">
      <alignment horizontal="center"/>
    </xf>
    <xf numFmtId="16" fontId="9" fillId="0" borderId="3" xfId="0" quotePrefix="1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16" fontId="9" fillId="0" borderId="2" xfId="0" quotePrefix="1" applyNumberFormat="1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/>
    <xf numFmtId="0" fontId="0" fillId="0" borderId="0" xfId="0" applyBorder="1"/>
    <xf numFmtId="43" fontId="10" fillId="0" borderId="1" xfId="1" applyNumberFormat="1" applyFont="1" applyBorder="1"/>
    <xf numFmtId="0" fontId="9" fillId="2" borderId="1" xfId="0" applyFont="1" applyFill="1" applyBorder="1" applyAlignment="1">
      <alignment horizontal="center"/>
    </xf>
    <xf numFmtId="16" fontId="9" fillId="2" borderId="1" xfId="0" quotePrefix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4" fontId="13" fillId="0" borderId="1" xfId="0" applyNumberFormat="1" applyFont="1" applyBorder="1"/>
    <xf numFmtId="16" fontId="12" fillId="0" borderId="3" xfId="0" quotePrefix="1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44" fontId="3" fillId="0" borderId="0" xfId="0" applyNumberFormat="1" applyFont="1"/>
    <xf numFmtId="0" fontId="13" fillId="0" borderId="1" xfId="0" applyFont="1" applyBorder="1" applyAlignment="1">
      <alignment horizontal="right" wrapText="1"/>
    </xf>
    <xf numFmtId="16" fontId="9" fillId="0" borderId="0" xfId="0" quotePrefix="1" applyNumberFormat="1" applyFont="1" applyBorder="1" applyAlignment="1">
      <alignment horizontal="center" wrapText="1"/>
    </xf>
    <xf numFmtId="16" fontId="9" fillId="2" borderId="0" xfId="0" quotePrefix="1" applyNumberFormat="1" applyFont="1" applyFill="1" applyBorder="1" applyAlignment="1">
      <alignment horizontal="center" wrapText="1"/>
    </xf>
    <xf numFmtId="43" fontId="10" fillId="0" borderId="0" xfId="1" applyNumberFormat="1" applyFont="1" applyBorder="1"/>
    <xf numFmtId="44" fontId="13" fillId="0" borderId="0" xfId="0" applyNumberFormat="1" applyFont="1" applyBorder="1"/>
    <xf numFmtId="44" fontId="10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5" fontId="13" fillId="0" borderId="0" xfId="0" quotePrefix="1" applyNumberFormat="1" applyFont="1" applyBorder="1" applyAlignment="1">
      <alignment horizontal="left"/>
    </xf>
    <xf numFmtId="0" fontId="13" fillId="0" borderId="0" xfId="0" applyFont="1" applyBorder="1" applyAlignment="1">
      <alignment horizontal="right" wrapText="1"/>
    </xf>
    <xf numFmtId="43" fontId="0" fillId="0" borderId="0" xfId="0" applyNumberFormat="1" applyBorder="1"/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3" fontId="10" fillId="0" borderId="8" xfId="1" applyNumberFormat="1" applyFont="1" applyBorder="1"/>
    <xf numFmtId="164" fontId="8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62"/>
  <sheetViews>
    <sheetView tabSelected="1" view="pageBreakPreview" zoomScale="60" zoomScaleNormal="100" workbookViewId="0">
      <selection activeCell="J35" sqref="J35"/>
    </sheetView>
  </sheetViews>
  <sheetFormatPr defaultRowHeight="15" x14ac:dyDescent="0.25"/>
  <cols>
    <col min="1" max="1" width="19.85546875" customWidth="1"/>
    <col min="2" max="2" width="19.140625" customWidth="1"/>
    <col min="3" max="3" width="38.5703125" customWidth="1"/>
    <col min="4" max="4" width="23.42578125" customWidth="1"/>
    <col min="5" max="5" width="61.28515625" customWidth="1"/>
    <col min="6" max="6" width="19.42578125" customWidth="1"/>
    <col min="7" max="9" width="20.140625" customWidth="1"/>
    <col min="10" max="11" width="17.5703125" bestFit="1" customWidth="1"/>
  </cols>
  <sheetData>
    <row r="2" spans="1:13" ht="26.25" x14ac:dyDescent="0.3">
      <c r="A2" s="34" t="s">
        <v>13</v>
      </c>
      <c r="B2" s="35"/>
      <c r="C2" s="35"/>
      <c r="D2" s="41"/>
      <c r="E2" s="41"/>
      <c r="F2" s="41"/>
      <c r="G2" s="41"/>
      <c r="H2" s="41"/>
      <c r="I2" s="41"/>
      <c r="J2" s="2"/>
      <c r="K2" s="2"/>
      <c r="L2" s="2"/>
      <c r="M2" s="2"/>
    </row>
    <row r="3" spans="1:13" ht="26.25" x14ac:dyDescent="0.3">
      <c r="A3" s="34" t="s">
        <v>14</v>
      </c>
      <c r="B3" s="34"/>
      <c r="C3" s="34"/>
      <c r="D3" s="41"/>
      <c r="E3" s="41"/>
      <c r="F3" s="41"/>
      <c r="G3" s="41"/>
      <c r="H3" s="41"/>
      <c r="I3" s="41"/>
      <c r="J3" s="2"/>
      <c r="K3" s="2"/>
      <c r="L3" s="2"/>
      <c r="M3" s="2"/>
    </row>
    <row r="4" spans="1:13" ht="26.25" x14ac:dyDescent="0.3">
      <c r="A4" s="36" t="s">
        <v>73</v>
      </c>
      <c r="B4" s="35"/>
      <c r="C4" s="35"/>
      <c r="D4" s="41"/>
      <c r="E4" s="41"/>
      <c r="F4" s="41"/>
      <c r="G4" s="41"/>
      <c r="H4" s="41"/>
      <c r="I4" s="41"/>
      <c r="J4" s="2"/>
      <c r="K4" s="2"/>
      <c r="L4" s="2"/>
      <c r="M4" s="2"/>
    </row>
    <row r="5" spans="1:13" ht="16.5" customHeight="1" x14ac:dyDescent="0.25">
      <c r="A5" s="43"/>
      <c r="B5" s="43"/>
      <c r="C5" s="43"/>
      <c r="D5" s="41"/>
      <c r="E5" s="41"/>
      <c r="F5" s="41"/>
      <c r="G5" s="41"/>
      <c r="H5" s="41"/>
      <c r="I5" s="41"/>
      <c r="J5" s="44"/>
      <c r="K5" s="44"/>
      <c r="L5" s="44"/>
      <c r="M5" s="45"/>
    </row>
    <row r="6" spans="1:13" ht="30.75" customHeight="1" x14ac:dyDescent="0.3">
      <c r="A6" s="11"/>
      <c r="B6" s="11"/>
      <c r="C6" s="11"/>
      <c r="D6" s="11"/>
      <c r="E6" s="11"/>
      <c r="F6" s="11"/>
      <c r="G6" s="24" t="s">
        <v>66</v>
      </c>
      <c r="H6" s="12"/>
      <c r="I6" s="29"/>
      <c r="J6" s="4"/>
      <c r="K6" s="4"/>
      <c r="L6" s="4"/>
      <c r="M6" s="4"/>
    </row>
    <row r="7" spans="1:13" ht="31.5" customHeight="1" x14ac:dyDescent="0.3">
      <c r="A7" s="13" t="s">
        <v>3</v>
      </c>
      <c r="B7" s="13" t="s">
        <v>1</v>
      </c>
      <c r="C7" s="13" t="s">
        <v>0</v>
      </c>
      <c r="D7" s="13" t="s">
        <v>15</v>
      </c>
      <c r="E7" s="13" t="s">
        <v>23</v>
      </c>
      <c r="F7" s="13" t="s">
        <v>4</v>
      </c>
      <c r="G7" s="14" t="s">
        <v>5</v>
      </c>
      <c r="H7" s="14" t="s">
        <v>2</v>
      </c>
      <c r="I7" s="29"/>
      <c r="J7" s="5"/>
      <c r="K7" s="5"/>
      <c r="L7" s="5"/>
      <c r="M7" s="5"/>
    </row>
    <row r="8" spans="1:13" ht="18" customHeight="1" x14ac:dyDescent="0.3">
      <c r="A8" s="19"/>
      <c r="B8" s="19"/>
      <c r="C8" s="19"/>
      <c r="D8" s="19"/>
      <c r="E8" s="19"/>
      <c r="F8" s="19"/>
      <c r="G8" s="20"/>
      <c r="H8" s="20"/>
      <c r="I8" s="30"/>
      <c r="J8" s="5"/>
      <c r="K8" s="5"/>
      <c r="L8" s="5"/>
      <c r="M8" s="5"/>
    </row>
    <row r="9" spans="1:13" ht="25.5" customHeight="1" x14ac:dyDescent="0.3">
      <c r="A9" s="22">
        <v>41127</v>
      </c>
      <c r="B9" s="21">
        <v>13400495</v>
      </c>
      <c r="C9" s="39" t="s">
        <v>7</v>
      </c>
      <c r="D9" s="21" t="s">
        <v>16</v>
      </c>
      <c r="E9" s="15" t="s">
        <v>8</v>
      </c>
      <c r="F9" s="18">
        <v>68130</v>
      </c>
      <c r="G9" s="18">
        <v>23845.5</v>
      </c>
      <c r="H9" s="18">
        <f>F9-G9</f>
        <v>44284.5</v>
      </c>
      <c r="I9" s="31"/>
      <c r="J9" s="2"/>
      <c r="K9" s="2"/>
      <c r="L9" s="2"/>
      <c r="M9" s="2"/>
    </row>
    <row r="10" spans="1:13" ht="25.5" customHeight="1" x14ac:dyDescent="0.3">
      <c r="A10" s="22">
        <v>41144</v>
      </c>
      <c r="B10" s="21">
        <v>13400899</v>
      </c>
      <c r="C10" s="39" t="s">
        <v>24</v>
      </c>
      <c r="D10" s="21" t="s">
        <v>16</v>
      </c>
      <c r="E10" s="15" t="s">
        <v>6</v>
      </c>
      <c r="F10" s="18">
        <v>20000</v>
      </c>
      <c r="G10" s="18">
        <f>6326.25+7750</f>
        <v>14076.25</v>
      </c>
      <c r="H10" s="18">
        <f>F10-G10</f>
        <v>5923.75</v>
      </c>
      <c r="I10" s="31"/>
      <c r="J10" s="2"/>
      <c r="K10" s="2"/>
      <c r="L10" s="2"/>
      <c r="M10" s="2"/>
    </row>
    <row r="11" spans="1:13" ht="25.5" customHeight="1" x14ac:dyDescent="0.3">
      <c r="A11" s="22">
        <v>41137</v>
      </c>
      <c r="B11" s="21">
        <v>13400741</v>
      </c>
      <c r="C11" s="39" t="s">
        <v>81</v>
      </c>
      <c r="D11" s="21" t="s">
        <v>16</v>
      </c>
      <c r="E11" s="15" t="s">
        <v>17</v>
      </c>
      <c r="F11" s="18">
        <v>100</v>
      </c>
      <c r="G11" s="18">
        <v>100</v>
      </c>
      <c r="H11" s="18">
        <f>F11-G11</f>
        <v>0</v>
      </c>
      <c r="I11" s="31"/>
      <c r="J11" s="2"/>
      <c r="K11" s="2"/>
      <c r="L11" s="2"/>
      <c r="M11" s="2"/>
    </row>
    <row r="12" spans="1:13" ht="25.5" customHeight="1" x14ac:dyDescent="0.3">
      <c r="A12" s="22">
        <v>41144</v>
      </c>
      <c r="B12" s="21">
        <v>13400816</v>
      </c>
      <c r="C12" s="39" t="s">
        <v>18</v>
      </c>
      <c r="D12" s="21" t="s">
        <v>16</v>
      </c>
      <c r="E12" s="15" t="s">
        <v>19</v>
      </c>
      <c r="F12" s="18">
        <v>2538.88</v>
      </c>
      <c r="G12" s="18">
        <v>0</v>
      </c>
      <c r="H12" s="18">
        <f>F12-G12</f>
        <v>2538.88</v>
      </c>
      <c r="I12" s="31"/>
      <c r="J12" s="2"/>
      <c r="K12" s="2"/>
      <c r="L12" s="2"/>
      <c r="M12" s="2"/>
    </row>
    <row r="13" spans="1:13" ht="25.5" customHeight="1" x14ac:dyDescent="0.3">
      <c r="A13" s="22">
        <v>41144</v>
      </c>
      <c r="B13" s="21">
        <v>13400864</v>
      </c>
      <c r="C13" s="39" t="s">
        <v>20</v>
      </c>
      <c r="D13" s="21" t="s">
        <v>16</v>
      </c>
      <c r="E13" s="15" t="s">
        <v>21</v>
      </c>
      <c r="F13" s="18">
        <v>1358.12</v>
      </c>
      <c r="G13" s="18">
        <v>1358.12</v>
      </c>
      <c r="H13" s="18">
        <f t="shared" ref="H13:H38" si="0">F13-G13</f>
        <v>0</v>
      </c>
      <c r="I13" s="31"/>
      <c r="J13" s="2"/>
      <c r="K13" s="2"/>
      <c r="L13" s="2"/>
      <c r="M13" s="2"/>
    </row>
    <row r="14" spans="1:13" ht="25.5" customHeight="1" x14ac:dyDescent="0.3">
      <c r="A14" s="22">
        <v>41144</v>
      </c>
      <c r="B14" s="21">
        <v>13400865</v>
      </c>
      <c r="C14" s="39" t="s">
        <v>20</v>
      </c>
      <c r="D14" s="21" t="s">
        <v>16</v>
      </c>
      <c r="E14" s="15" t="s">
        <v>21</v>
      </c>
      <c r="F14" s="18">
        <v>649.07000000000005</v>
      </c>
      <c r="G14" s="18">
        <v>649.07000000000005</v>
      </c>
      <c r="H14" s="18">
        <f t="shared" si="0"/>
        <v>0</v>
      </c>
      <c r="I14" s="31"/>
      <c r="J14" s="2"/>
      <c r="K14" s="2"/>
      <c r="L14" s="2"/>
      <c r="M14" s="2"/>
    </row>
    <row r="15" spans="1:13" ht="25.5" customHeight="1" x14ac:dyDescent="0.3">
      <c r="A15" s="22">
        <v>41165</v>
      </c>
      <c r="B15" s="21">
        <v>13401156</v>
      </c>
      <c r="C15" s="39" t="s">
        <v>71</v>
      </c>
      <c r="D15" s="21" t="s">
        <v>16</v>
      </c>
      <c r="E15" s="15" t="s">
        <v>10</v>
      </c>
      <c r="F15" s="18">
        <v>44000</v>
      </c>
      <c r="G15" s="18">
        <v>44000</v>
      </c>
      <c r="H15" s="18">
        <f t="shared" si="0"/>
        <v>0</v>
      </c>
      <c r="I15" s="31"/>
      <c r="J15" s="2"/>
      <c r="K15" s="2"/>
      <c r="L15" s="2"/>
      <c r="M15" s="2"/>
    </row>
    <row r="16" spans="1:13" ht="25.5" customHeight="1" x14ac:dyDescent="0.3">
      <c r="A16" s="22">
        <v>41133</v>
      </c>
      <c r="B16" s="21" t="s">
        <v>22</v>
      </c>
      <c r="C16" s="39" t="s">
        <v>11</v>
      </c>
      <c r="D16" s="21" t="s">
        <v>16</v>
      </c>
      <c r="E16" s="15" t="s">
        <v>12</v>
      </c>
      <c r="F16" s="18">
        <v>0</v>
      </c>
      <c r="G16" s="18">
        <f>1258.25+785.98+1080.97</f>
        <v>3125.2</v>
      </c>
      <c r="H16" s="18">
        <v>0</v>
      </c>
      <c r="I16" s="31"/>
      <c r="J16" s="1"/>
      <c r="K16" s="1"/>
      <c r="L16" s="1"/>
      <c r="M16" s="1"/>
    </row>
    <row r="17" spans="1:13" ht="25.5" customHeight="1" x14ac:dyDescent="0.3">
      <c r="A17" s="22">
        <v>41146</v>
      </c>
      <c r="B17" s="21" t="s">
        <v>22</v>
      </c>
      <c r="C17" s="39" t="s">
        <v>11</v>
      </c>
      <c r="D17" s="21" t="s">
        <v>16</v>
      </c>
      <c r="E17" s="15" t="s">
        <v>12</v>
      </c>
      <c r="F17" s="18">
        <v>0</v>
      </c>
      <c r="G17" s="18">
        <f>561.13+564.9+429.32</f>
        <v>1555.35</v>
      </c>
      <c r="H17" s="18">
        <v>0</v>
      </c>
      <c r="I17" s="31"/>
      <c r="J17" s="2"/>
      <c r="K17" s="2"/>
      <c r="L17" s="2"/>
      <c r="M17" s="2"/>
    </row>
    <row r="18" spans="1:13" ht="25.5" customHeight="1" x14ac:dyDescent="0.3">
      <c r="A18" s="22">
        <v>41165</v>
      </c>
      <c r="B18" s="21">
        <v>1387</v>
      </c>
      <c r="C18" s="39" t="s">
        <v>24</v>
      </c>
      <c r="D18" s="21" t="s">
        <v>16</v>
      </c>
      <c r="E18" s="15" t="s">
        <v>26</v>
      </c>
      <c r="F18" s="18">
        <v>142720</v>
      </c>
      <c r="G18" s="18">
        <v>142720</v>
      </c>
      <c r="H18" s="18">
        <f t="shared" si="0"/>
        <v>0</v>
      </c>
      <c r="I18" s="42"/>
      <c r="J18" s="2"/>
      <c r="K18" s="2"/>
      <c r="L18" s="2"/>
      <c r="M18" s="2"/>
    </row>
    <row r="19" spans="1:13" ht="25.5" customHeight="1" x14ac:dyDescent="0.3">
      <c r="A19" s="22">
        <v>41165</v>
      </c>
      <c r="B19" s="21">
        <v>1382</v>
      </c>
      <c r="C19" s="39" t="s">
        <v>42</v>
      </c>
      <c r="D19" s="21" t="s">
        <v>16</v>
      </c>
      <c r="E19" s="15" t="s">
        <v>57</v>
      </c>
      <c r="F19" s="18">
        <v>73448</v>
      </c>
      <c r="G19" s="18">
        <v>0</v>
      </c>
      <c r="H19" s="18">
        <f t="shared" si="0"/>
        <v>73448</v>
      </c>
      <c r="I19" s="31"/>
      <c r="J19" s="2"/>
      <c r="K19" s="2"/>
      <c r="L19" s="2"/>
      <c r="M19" s="2"/>
    </row>
    <row r="20" spans="1:13" ht="25.5" customHeight="1" x14ac:dyDescent="0.3">
      <c r="A20" s="22">
        <v>41165</v>
      </c>
      <c r="B20" s="21">
        <v>1385</v>
      </c>
      <c r="C20" s="39" t="s">
        <v>42</v>
      </c>
      <c r="D20" s="21" t="s">
        <v>16</v>
      </c>
      <c r="E20" s="15" t="s">
        <v>58</v>
      </c>
      <c r="F20" s="18">
        <v>18000</v>
      </c>
      <c r="G20" s="18">
        <v>0</v>
      </c>
      <c r="H20" s="18">
        <f t="shared" si="0"/>
        <v>18000</v>
      </c>
      <c r="I20" s="31"/>
      <c r="J20" s="2"/>
      <c r="K20" s="2"/>
      <c r="L20" s="2"/>
      <c r="M20" s="2"/>
    </row>
    <row r="21" spans="1:13" ht="25.5" customHeight="1" x14ac:dyDescent="0.3">
      <c r="A21" s="22">
        <v>41165</v>
      </c>
      <c r="B21" s="21">
        <v>13401125</v>
      </c>
      <c r="C21" s="39" t="s">
        <v>27</v>
      </c>
      <c r="D21" s="21" t="s">
        <v>16</v>
      </c>
      <c r="E21" s="15" t="s">
        <v>25</v>
      </c>
      <c r="F21" s="18">
        <v>15419.55</v>
      </c>
      <c r="G21" s="18">
        <v>15419.55</v>
      </c>
      <c r="H21" s="18">
        <f t="shared" si="0"/>
        <v>0</v>
      </c>
      <c r="I21" s="31"/>
      <c r="J21" s="2"/>
      <c r="K21" s="2"/>
      <c r="L21" s="2"/>
      <c r="M21" s="2"/>
    </row>
    <row r="22" spans="1:13" s="1" customFormat="1" ht="25.5" customHeight="1" x14ac:dyDescent="0.3">
      <c r="A22" s="22">
        <v>41152</v>
      </c>
      <c r="B22" s="21">
        <v>13400963</v>
      </c>
      <c r="C22" s="40" t="s">
        <v>31</v>
      </c>
      <c r="D22" s="21" t="s">
        <v>16</v>
      </c>
      <c r="E22" s="15" t="s">
        <v>32</v>
      </c>
      <c r="F22" s="18">
        <v>209.43</v>
      </c>
      <c r="G22" s="18">
        <v>209.43</v>
      </c>
      <c r="H22" s="18">
        <f t="shared" si="0"/>
        <v>0</v>
      </c>
      <c r="I22" s="31"/>
      <c r="J22" s="2"/>
      <c r="K22" s="2"/>
      <c r="L22" s="2"/>
      <c r="M22" s="2"/>
    </row>
    <row r="23" spans="1:13" s="1" customFormat="1" ht="25.5" customHeight="1" x14ac:dyDescent="0.3">
      <c r="A23" s="22">
        <v>41152</v>
      </c>
      <c r="B23" s="26">
        <v>13400964</v>
      </c>
      <c r="C23" s="40" t="s">
        <v>33</v>
      </c>
      <c r="D23" s="21" t="s">
        <v>16</v>
      </c>
      <c r="E23" s="15" t="s">
        <v>34</v>
      </c>
      <c r="F23" s="18">
        <v>228.15</v>
      </c>
      <c r="G23" s="18">
        <v>228.15</v>
      </c>
      <c r="H23" s="18">
        <f t="shared" si="0"/>
        <v>0</v>
      </c>
      <c r="I23" s="31"/>
      <c r="J23" s="2"/>
      <c r="K23" s="2"/>
      <c r="L23" s="2"/>
      <c r="M23" s="2"/>
    </row>
    <row r="24" spans="1:13" s="1" customFormat="1" ht="25.5" customHeight="1" x14ac:dyDescent="0.3">
      <c r="A24" s="22">
        <v>41152</v>
      </c>
      <c r="B24" s="21">
        <v>13400965</v>
      </c>
      <c r="C24" s="40" t="s">
        <v>33</v>
      </c>
      <c r="D24" s="21" t="s">
        <v>16</v>
      </c>
      <c r="E24" s="15" t="s">
        <v>35</v>
      </c>
      <c r="F24" s="18">
        <v>465</v>
      </c>
      <c r="G24" s="18">
        <v>465</v>
      </c>
      <c r="H24" s="18">
        <f t="shared" si="0"/>
        <v>0</v>
      </c>
      <c r="I24" s="31"/>
      <c r="J24" s="2"/>
      <c r="K24" s="2"/>
      <c r="L24" s="2"/>
      <c r="M24" s="2"/>
    </row>
    <row r="25" spans="1:13" ht="40.5" customHeight="1" x14ac:dyDescent="0.3">
      <c r="A25" s="22">
        <v>41165</v>
      </c>
      <c r="B25" s="21">
        <v>13401336</v>
      </c>
      <c r="C25" s="39" t="s">
        <v>7</v>
      </c>
      <c r="D25" s="21" t="s">
        <v>16</v>
      </c>
      <c r="E25" s="25" t="s">
        <v>47</v>
      </c>
      <c r="F25" s="18">
        <v>9840</v>
      </c>
      <c r="G25" s="18">
        <v>0</v>
      </c>
      <c r="H25" s="18">
        <f t="shared" si="0"/>
        <v>9840</v>
      </c>
      <c r="I25" s="42"/>
      <c r="J25" s="2"/>
      <c r="K25" s="2"/>
      <c r="L25" s="2"/>
      <c r="M25" s="2"/>
    </row>
    <row r="26" spans="1:13" ht="25.5" customHeight="1" x14ac:dyDescent="0.3">
      <c r="A26" s="22">
        <v>41165</v>
      </c>
      <c r="B26" s="21">
        <v>13401337</v>
      </c>
      <c r="C26" s="39" t="s">
        <v>7</v>
      </c>
      <c r="D26" s="21" t="s">
        <v>16</v>
      </c>
      <c r="E26" s="25" t="s">
        <v>29</v>
      </c>
      <c r="F26" s="18">
        <v>819.15</v>
      </c>
      <c r="G26" s="18">
        <v>0</v>
      </c>
      <c r="H26" s="18">
        <f t="shared" si="0"/>
        <v>819.15</v>
      </c>
      <c r="I26" s="42"/>
      <c r="J26" s="2"/>
      <c r="K26" s="2"/>
      <c r="L26" s="2"/>
      <c r="M26" s="2"/>
    </row>
    <row r="27" spans="1:13" ht="25.5" customHeight="1" x14ac:dyDescent="0.3">
      <c r="A27" s="22">
        <v>41165</v>
      </c>
      <c r="B27" s="21">
        <v>13401048</v>
      </c>
      <c r="C27" s="39" t="s">
        <v>36</v>
      </c>
      <c r="D27" s="21" t="s">
        <v>16</v>
      </c>
      <c r="E27" s="25" t="s">
        <v>37</v>
      </c>
      <c r="F27" s="18">
        <v>429</v>
      </c>
      <c r="G27" s="18">
        <v>429</v>
      </c>
      <c r="H27" s="18">
        <f t="shared" si="0"/>
        <v>0</v>
      </c>
      <c r="I27" s="31"/>
      <c r="J27" s="2"/>
      <c r="K27" s="2"/>
      <c r="L27" s="2"/>
      <c r="M27" s="2"/>
    </row>
    <row r="28" spans="1:13" ht="25.5" customHeight="1" x14ac:dyDescent="0.3">
      <c r="A28" s="22">
        <v>41165</v>
      </c>
      <c r="B28" s="21">
        <v>13401061</v>
      </c>
      <c r="C28" s="39" t="s">
        <v>31</v>
      </c>
      <c r="D28" s="21" t="s">
        <v>16</v>
      </c>
      <c r="E28" s="25" t="s">
        <v>38</v>
      </c>
      <c r="F28" s="18">
        <v>326.43</v>
      </c>
      <c r="G28" s="18">
        <v>326.43</v>
      </c>
      <c r="H28" s="18">
        <f t="shared" si="0"/>
        <v>0</v>
      </c>
      <c r="I28" s="31"/>
      <c r="J28" s="2"/>
      <c r="K28" s="2"/>
      <c r="L28" s="2"/>
      <c r="M28" s="2"/>
    </row>
    <row r="29" spans="1:13" ht="25.5" customHeight="1" x14ac:dyDescent="0.3">
      <c r="A29" s="22">
        <v>41166</v>
      </c>
      <c r="B29" s="21">
        <v>13401195</v>
      </c>
      <c r="C29" s="39" t="s">
        <v>39</v>
      </c>
      <c r="D29" s="21" t="s">
        <v>16</v>
      </c>
      <c r="E29" s="25" t="s">
        <v>48</v>
      </c>
      <c r="F29" s="18">
        <v>15475</v>
      </c>
      <c r="G29" s="18">
        <v>7975</v>
      </c>
      <c r="H29" s="18">
        <f t="shared" si="0"/>
        <v>7500</v>
      </c>
      <c r="I29" s="31"/>
      <c r="J29" s="2"/>
      <c r="K29" s="2"/>
      <c r="L29" s="2"/>
      <c r="M29" s="2"/>
    </row>
    <row r="30" spans="1:13" ht="25.5" customHeight="1" x14ac:dyDescent="0.3">
      <c r="A30" s="22">
        <v>41166</v>
      </c>
      <c r="B30" s="21">
        <v>13401201</v>
      </c>
      <c r="C30" s="39" t="s">
        <v>18</v>
      </c>
      <c r="D30" s="21" t="s">
        <v>16</v>
      </c>
      <c r="E30" s="25" t="s">
        <v>40</v>
      </c>
      <c r="F30" s="18">
        <v>10245.959999999999</v>
      </c>
      <c r="G30" s="18">
        <v>0</v>
      </c>
      <c r="H30" s="18">
        <f t="shared" si="0"/>
        <v>10245.959999999999</v>
      </c>
      <c r="I30" s="31"/>
      <c r="J30" s="2"/>
      <c r="K30" s="2"/>
      <c r="L30" s="2"/>
      <c r="M30" s="2"/>
    </row>
    <row r="31" spans="1:13" ht="25.5" customHeight="1" x14ac:dyDescent="0.3">
      <c r="A31" s="22">
        <v>41166</v>
      </c>
      <c r="B31" s="21">
        <v>13401220</v>
      </c>
      <c r="C31" s="39" t="s">
        <v>41</v>
      </c>
      <c r="D31" s="21" t="s">
        <v>16</v>
      </c>
      <c r="E31" s="25" t="s">
        <v>45</v>
      </c>
      <c r="F31" s="18">
        <f>17550+2549</f>
        <v>20099</v>
      </c>
      <c r="G31" s="18">
        <f>17550+2549</f>
        <v>20099</v>
      </c>
      <c r="H31" s="18">
        <f t="shared" si="0"/>
        <v>0</v>
      </c>
      <c r="I31" s="31"/>
      <c r="J31" s="2"/>
      <c r="K31" s="2"/>
      <c r="L31" s="2"/>
      <c r="M31" s="2"/>
    </row>
    <row r="32" spans="1:13" ht="25.5" customHeight="1" x14ac:dyDescent="0.3">
      <c r="A32" s="22">
        <v>41170</v>
      </c>
      <c r="B32" s="21">
        <v>13401238</v>
      </c>
      <c r="C32" s="39" t="s">
        <v>28</v>
      </c>
      <c r="D32" s="21" t="s">
        <v>16</v>
      </c>
      <c r="E32" s="25" t="s">
        <v>30</v>
      </c>
      <c r="F32" s="18">
        <v>3468</v>
      </c>
      <c r="G32" s="18">
        <v>3468</v>
      </c>
      <c r="H32" s="18">
        <f t="shared" si="0"/>
        <v>0</v>
      </c>
      <c r="I32" s="42"/>
      <c r="J32" s="27"/>
      <c r="K32" s="2"/>
      <c r="L32" s="2"/>
      <c r="M32" s="2"/>
    </row>
    <row r="33" spans="1:13" ht="25.5" customHeight="1" x14ac:dyDescent="0.3">
      <c r="A33" s="22">
        <v>41179</v>
      </c>
      <c r="B33" s="21">
        <v>1687</v>
      </c>
      <c r="C33" s="39" t="s">
        <v>59</v>
      </c>
      <c r="D33" s="21" t="s">
        <v>16</v>
      </c>
      <c r="E33" s="25" t="s">
        <v>60</v>
      </c>
      <c r="F33" s="18">
        <f>998+10</f>
        <v>1008</v>
      </c>
      <c r="G33" s="18">
        <v>0</v>
      </c>
      <c r="H33" s="18">
        <f t="shared" si="0"/>
        <v>1008</v>
      </c>
      <c r="I33" s="33"/>
      <c r="J33" s="2"/>
      <c r="K33" s="2"/>
      <c r="L33" s="2"/>
      <c r="M33" s="2"/>
    </row>
    <row r="34" spans="1:13" ht="25.5" customHeight="1" x14ac:dyDescent="0.3">
      <c r="A34" s="22">
        <v>41183</v>
      </c>
      <c r="B34" s="21">
        <v>1774</v>
      </c>
      <c r="C34" s="39" t="s">
        <v>43</v>
      </c>
      <c r="D34" s="21" t="s">
        <v>16</v>
      </c>
      <c r="E34" s="15" t="s">
        <v>50</v>
      </c>
      <c r="F34" s="18">
        <v>7723.3</v>
      </c>
      <c r="G34" s="18">
        <v>0</v>
      </c>
      <c r="H34" s="18">
        <f t="shared" si="0"/>
        <v>7723.3</v>
      </c>
      <c r="I34" s="17"/>
      <c r="J34" s="2"/>
      <c r="K34" s="2"/>
      <c r="L34" s="2"/>
      <c r="M34" s="2"/>
    </row>
    <row r="35" spans="1:13" ht="25.5" customHeight="1" x14ac:dyDescent="0.3">
      <c r="A35" s="22">
        <v>41194</v>
      </c>
      <c r="B35" s="21">
        <v>13401658</v>
      </c>
      <c r="C35" s="39" t="s">
        <v>41</v>
      </c>
      <c r="D35" s="21" t="s">
        <v>16</v>
      </c>
      <c r="E35" s="15" t="s">
        <v>77</v>
      </c>
      <c r="F35" s="18">
        <v>6045</v>
      </c>
      <c r="G35" s="18">
        <v>0</v>
      </c>
      <c r="H35" s="18">
        <f t="shared" si="0"/>
        <v>6045</v>
      </c>
      <c r="I35" s="17"/>
      <c r="J35" s="2"/>
      <c r="K35" s="2"/>
      <c r="L35" s="2"/>
      <c r="M35" s="2"/>
    </row>
    <row r="36" spans="1:13" ht="25.5" customHeight="1" x14ac:dyDescent="0.3">
      <c r="A36" s="22">
        <v>41197</v>
      </c>
      <c r="B36" s="21">
        <v>2043</v>
      </c>
      <c r="C36" s="39" t="s">
        <v>44</v>
      </c>
      <c r="D36" s="21" t="s">
        <v>16</v>
      </c>
      <c r="E36" s="15" t="s">
        <v>74</v>
      </c>
      <c r="F36" s="18">
        <v>11200</v>
      </c>
      <c r="G36" s="18">
        <v>0</v>
      </c>
      <c r="H36" s="18">
        <f t="shared" si="0"/>
        <v>11200</v>
      </c>
      <c r="I36" s="17"/>
      <c r="J36" s="2"/>
      <c r="K36" s="2"/>
      <c r="L36" s="2"/>
      <c r="M36" s="2"/>
    </row>
    <row r="37" spans="1:13" ht="25.5" customHeight="1" x14ac:dyDescent="0.3">
      <c r="A37" s="40">
        <v>41197</v>
      </c>
      <c r="B37" s="21">
        <v>2052</v>
      </c>
      <c r="C37" s="39" t="s">
        <v>46</v>
      </c>
      <c r="D37" s="21" t="s">
        <v>16</v>
      </c>
      <c r="E37" s="15" t="s">
        <v>51</v>
      </c>
      <c r="F37" s="18">
        <v>3750.72</v>
      </c>
      <c r="G37" s="18">
        <v>0</v>
      </c>
      <c r="H37" s="18">
        <f t="shared" si="0"/>
        <v>3750.72</v>
      </c>
      <c r="I37" s="17"/>
      <c r="J37" s="2"/>
      <c r="K37" s="2"/>
      <c r="L37" s="2"/>
      <c r="M37" s="2"/>
    </row>
    <row r="38" spans="1:13" ht="25.5" customHeight="1" x14ac:dyDescent="0.3">
      <c r="A38" s="40">
        <v>41198</v>
      </c>
      <c r="B38" s="21">
        <v>13401680</v>
      </c>
      <c r="C38" s="39" t="s">
        <v>75</v>
      </c>
      <c r="D38" s="21" t="s">
        <v>16</v>
      </c>
      <c r="E38" s="15" t="s">
        <v>76</v>
      </c>
      <c r="F38" s="18">
        <v>631.4</v>
      </c>
      <c r="G38" s="18">
        <v>0</v>
      </c>
      <c r="H38" s="18">
        <f t="shared" si="0"/>
        <v>631.4</v>
      </c>
      <c r="I38" s="17"/>
      <c r="J38" s="2"/>
      <c r="K38" s="2"/>
      <c r="L38" s="2"/>
      <c r="M38" s="2"/>
    </row>
    <row r="39" spans="1:13" ht="25.5" customHeight="1" x14ac:dyDescent="0.3">
      <c r="A39" s="16"/>
      <c r="B39" s="16"/>
      <c r="C39" s="16"/>
      <c r="D39" s="16"/>
      <c r="E39" s="16"/>
      <c r="F39" s="23">
        <f>SUM(F9:F38)</f>
        <v>478327.16000000003</v>
      </c>
      <c r="G39" s="23">
        <f>SUM(G9:G38)</f>
        <v>280049.04999999993</v>
      </c>
      <c r="H39" s="23">
        <f>SUM(H9:H38)</f>
        <v>202958.65999999997</v>
      </c>
      <c r="I39" s="32"/>
      <c r="K39" s="2"/>
      <c r="L39" s="2"/>
      <c r="M39" s="2"/>
    </row>
    <row r="40" spans="1:13" ht="25.5" customHeight="1" x14ac:dyDescent="0.3">
      <c r="A40" s="10"/>
      <c r="B40" s="10"/>
      <c r="C40" s="10"/>
      <c r="D40" s="10"/>
      <c r="E40" s="28" t="s">
        <v>67</v>
      </c>
      <c r="F40" s="10"/>
      <c r="G40" s="10"/>
      <c r="H40" s="23">
        <f>G39+H39</f>
        <v>483007.7099999999</v>
      </c>
      <c r="I40" s="32"/>
      <c r="J40" s="27">
        <f>F39+3125.2+1555.35</f>
        <v>483007.71</v>
      </c>
      <c r="K40" s="2"/>
      <c r="L40" s="2"/>
      <c r="M40" s="2"/>
    </row>
    <row r="41" spans="1:13" ht="25.5" customHeight="1" x14ac:dyDescent="0.3">
      <c r="A41" s="17"/>
      <c r="B41" s="17"/>
      <c r="C41" s="17"/>
      <c r="D41" s="17"/>
      <c r="E41" s="37"/>
      <c r="F41" s="17"/>
      <c r="G41" s="38"/>
      <c r="H41" s="32"/>
      <c r="I41" s="32"/>
      <c r="J41" s="27"/>
      <c r="K41" s="2"/>
      <c r="L41" s="2"/>
      <c r="M41" s="2"/>
    </row>
    <row r="42" spans="1:13" ht="26.25" x14ac:dyDescent="0.3">
      <c r="A42" s="34" t="s">
        <v>13</v>
      </c>
      <c r="B42" s="35"/>
      <c r="C42" s="35"/>
      <c r="D42" s="41"/>
      <c r="E42" s="41"/>
      <c r="F42" s="41"/>
      <c r="G42" s="41"/>
      <c r="H42" s="41"/>
      <c r="I42" s="41"/>
      <c r="J42" s="2"/>
      <c r="K42" s="2"/>
      <c r="L42" s="2"/>
      <c r="M42" s="2"/>
    </row>
    <row r="43" spans="1:13" ht="26.25" x14ac:dyDescent="0.3">
      <c r="A43" s="34" t="s">
        <v>69</v>
      </c>
      <c r="B43" s="34"/>
      <c r="C43" s="34"/>
      <c r="D43" s="41"/>
      <c r="E43" s="41"/>
      <c r="F43" s="41"/>
      <c r="G43" s="41"/>
      <c r="H43" s="41"/>
      <c r="I43" s="41"/>
      <c r="J43" s="2"/>
      <c r="K43" s="2"/>
      <c r="L43" s="2"/>
      <c r="M43" s="2"/>
    </row>
    <row r="44" spans="1:13" ht="26.25" x14ac:dyDescent="0.3">
      <c r="A44" s="36" t="str">
        <f>$A$4</f>
        <v>October 18, 2012</v>
      </c>
      <c r="B44" s="35"/>
      <c r="C44" s="35"/>
      <c r="D44" s="41"/>
      <c r="E44" s="41"/>
      <c r="F44" s="41"/>
      <c r="G44" s="41"/>
      <c r="H44" s="41"/>
      <c r="I44" s="41"/>
      <c r="J44" s="2"/>
      <c r="K44" s="2"/>
      <c r="L44" s="2"/>
      <c r="M44" s="2"/>
    </row>
    <row r="45" spans="1:13" ht="30.75" customHeight="1" x14ac:dyDescent="0.3">
      <c r="A45" s="11"/>
      <c r="B45" s="11"/>
      <c r="C45" s="11"/>
      <c r="D45" s="11"/>
      <c r="E45" s="11"/>
      <c r="F45" s="11"/>
      <c r="G45" s="24" t="s">
        <v>65</v>
      </c>
      <c r="H45" s="12"/>
      <c r="I45" s="29"/>
      <c r="J45" s="4"/>
      <c r="K45" s="4"/>
      <c r="L45" s="4"/>
      <c r="M45" s="4"/>
    </row>
    <row r="46" spans="1:13" ht="31.5" customHeight="1" x14ac:dyDescent="0.3">
      <c r="A46" s="13" t="s">
        <v>3</v>
      </c>
      <c r="B46" s="13" t="s">
        <v>1</v>
      </c>
      <c r="C46" s="13" t="s">
        <v>0</v>
      </c>
      <c r="D46" s="13" t="s">
        <v>15</v>
      </c>
      <c r="E46" s="13" t="s">
        <v>23</v>
      </c>
      <c r="F46" s="13" t="s">
        <v>4</v>
      </c>
      <c r="G46" s="14" t="s">
        <v>5</v>
      </c>
      <c r="H46" s="14" t="s">
        <v>2</v>
      </c>
      <c r="I46" s="29"/>
      <c r="J46" s="5"/>
      <c r="K46" s="5"/>
      <c r="L46" s="5"/>
      <c r="M46" s="5"/>
    </row>
    <row r="47" spans="1:13" ht="18" customHeight="1" x14ac:dyDescent="0.3">
      <c r="A47" s="19"/>
      <c r="B47" s="19"/>
      <c r="C47" s="19"/>
      <c r="D47" s="19"/>
      <c r="E47" s="19"/>
      <c r="F47" s="19"/>
      <c r="G47" s="20"/>
      <c r="H47" s="20"/>
      <c r="I47" s="30"/>
      <c r="J47" s="5"/>
      <c r="K47" s="5"/>
      <c r="L47" s="5"/>
      <c r="M47" s="5"/>
    </row>
    <row r="48" spans="1:13" ht="25.5" customHeight="1" x14ac:dyDescent="0.3">
      <c r="A48" s="15" t="s">
        <v>9</v>
      </c>
      <c r="B48" s="15" t="s">
        <v>9</v>
      </c>
      <c r="C48" s="39" t="s">
        <v>62</v>
      </c>
      <c r="D48" s="15"/>
      <c r="E48" s="15" t="s">
        <v>52</v>
      </c>
      <c r="F48" s="18">
        <v>0</v>
      </c>
      <c r="G48" s="18">
        <v>64360</v>
      </c>
      <c r="H48" s="18">
        <v>0</v>
      </c>
      <c r="I48" s="17"/>
      <c r="J48" s="2"/>
      <c r="K48" s="2"/>
      <c r="L48" s="2"/>
      <c r="M48" s="2"/>
    </row>
    <row r="49" spans="1:13" ht="25.5" customHeight="1" x14ac:dyDescent="0.3">
      <c r="A49" s="15" t="s">
        <v>9</v>
      </c>
      <c r="B49" s="15" t="s">
        <v>9</v>
      </c>
      <c r="C49" s="39" t="s">
        <v>24</v>
      </c>
      <c r="D49" s="15"/>
      <c r="E49" s="15" t="s">
        <v>53</v>
      </c>
      <c r="F49" s="18">
        <v>0</v>
      </c>
      <c r="G49" s="18">
        <v>33000</v>
      </c>
      <c r="H49" s="18">
        <v>0</v>
      </c>
      <c r="I49" s="17"/>
      <c r="J49" s="2"/>
      <c r="K49" s="2"/>
      <c r="L49" s="2"/>
      <c r="M49" s="2"/>
    </row>
    <row r="50" spans="1:13" ht="44.25" customHeight="1" x14ac:dyDescent="0.3">
      <c r="A50" s="15" t="s">
        <v>9</v>
      </c>
      <c r="B50" s="15" t="s">
        <v>9</v>
      </c>
      <c r="C50" s="39" t="s">
        <v>7</v>
      </c>
      <c r="D50" s="15"/>
      <c r="E50" s="25" t="s">
        <v>54</v>
      </c>
      <c r="F50" s="18">
        <v>0</v>
      </c>
      <c r="G50" s="18">
        <v>93000</v>
      </c>
      <c r="H50" s="18">
        <v>0</v>
      </c>
      <c r="I50" s="17"/>
      <c r="J50" s="2"/>
      <c r="K50" s="2"/>
      <c r="L50" s="2"/>
      <c r="M50" s="2"/>
    </row>
    <row r="51" spans="1:13" ht="42" customHeight="1" x14ac:dyDescent="0.3">
      <c r="A51" s="15" t="s">
        <v>9</v>
      </c>
      <c r="B51" s="15" t="s">
        <v>9</v>
      </c>
      <c r="C51" s="39" t="s">
        <v>63</v>
      </c>
      <c r="D51" s="15"/>
      <c r="E51" s="25" t="s">
        <v>55</v>
      </c>
      <c r="F51" s="18">
        <v>0</v>
      </c>
      <c r="G51" s="18">
        <v>35000</v>
      </c>
      <c r="H51" s="18">
        <v>0</v>
      </c>
      <c r="I51" s="17"/>
      <c r="J51" s="2"/>
      <c r="K51" s="2"/>
      <c r="L51" s="2"/>
      <c r="M51" s="2"/>
    </row>
    <row r="52" spans="1:13" ht="25.5" customHeight="1" x14ac:dyDescent="0.3">
      <c r="A52" s="15" t="s">
        <v>9</v>
      </c>
      <c r="B52" s="15" t="s">
        <v>9</v>
      </c>
      <c r="C52" s="39" t="s">
        <v>49</v>
      </c>
      <c r="D52" s="15"/>
      <c r="E52" s="15" t="s">
        <v>80</v>
      </c>
      <c r="F52" s="18">
        <v>0</v>
      </c>
      <c r="G52" s="18">
        <v>300</v>
      </c>
      <c r="H52" s="18">
        <v>0</v>
      </c>
      <c r="I52" s="17"/>
      <c r="J52" s="2"/>
      <c r="K52" s="2"/>
      <c r="L52" s="2"/>
      <c r="M52" s="2"/>
    </row>
    <row r="53" spans="1:13" ht="25.5" customHeight="1" x14ac:dyDescent="0.3">
      <c r="A53" s="15" t="s">
        <v>9</v>
      </c>
      <c r="B53" s="15" t="s">
        <v>9</v>
      </c>
      <c r="C53" s="39" t="s">
        <v>9</v>
      </c>
      <c r="D53" s="15"/>
      <c r="E53" s="15" t="s">
        <v>64</v>
      </c>
      <c r="F53" s="18">
        <v>0</v>
      </c>
      <c r="G53" s="18">
        <v>2500</v>
      </c>
      <c r="H53" s="18">
        <v>0</v>
      </c>
      <c r="I53" s="17"/>
      <c r="J53" s="2"/>
      <c r="K53" s="2"/>
      <c r="L53" s="2"/>
      <c r="M53" s="2"/>
    </row>
    <row r="54" spans="1:13" ht="25.5" customHeight="1" x14ac:dyDescent="0.3">
      <c r="A54" s="40">
        <v>41186</v>
      </c>
      <c r="B54" s="15" t="s">
        <v>9</v>
      </c>
      <c r="C54" s="39" t="s">
        <v>71</v>
      </c>
      <c r="D54" s="15"/>
      <c r="E54" s="15" t="s">
        <v>72</v>
      </c>
      <c r="F54" s="18"/>
      <c r="G54" s="18">
        <v>9300</v>
      </c>
      <c r="H54" s="18"/>
      <c r="I54" s="17"/>
      <c r="J54" s="2"/>
      <c r="K54" s="2"/>
      <c r="L54" s="2"/>
      <c r="M54" s="2"/>
    </row>
    <row r="55" spans="1:13" ht="25.5" customHeight="1" x14ac:dyDescent="0.3">
      <c r="A55" s="40">
        <v>41197</v>
      </c>
      <c r="B55" s="15" t="s">
        <v>9</v>
      </c>
      <c r="C55" s="39" t="s">
        <v>78</v>
      </c>
      <c r="D55" s="15"/>
      <c r="E55" s="15" t="s">
        <v>79</v>
      </c>
      <c r="F55" s="18"/>
      <c r="G55" s="18">
        <v>1374.98</v>
      </c>
      <c r="H55" s="18"/>
      <c r="I55" s="17"/>
      <c r="J55" s="2"/>
      <c r="K55" s="2"/>
      <c r="L55" s="2"/>
      <c r="M55" s="2"/>
    </row>
    <row r="56" spans="1:13" ht="25.5" customHeight="1" x14ac:dyDescent="0.3">
      <c r="A56" s="15"/>
      <c r="B56" s="15"/>
      <c r="C56" s="15"/>
      <c r="D56" s="15"/>
      <c r="E56" s="28" t="s">
        <v>68</v>
      </c>
      <c r="F56" s="23">
        <f>SUM(F48:F53)</f>
        <v>0</v>
      </c>
      <c r="G56" s="23">
        <f>SUM(G48:G55)</f>
        <v>238834.98</v>
      </c>
      <c r="H56" s="18">
        <v>0</v>
      </c>
      <c r="I56" s="17"/>
      <c r="J56" s="2"/>
      <c r="K56" s="2"/>
      <c r="L56" s="2"/>
      <c r="M56" s="2"/>
    </row>
    <row r="57" spans="1:13" ht="25.5" customHeight="1" x14ac:dyDescent="0.3">
      <c r="A57" s="10"/>
      <c r="B57" s="10"/>
      <c r="C57" s="10"/>
      <c r="D57" s="10"/>
      <c r="E57" s="28" t="s">
        <v>70</v>
      </c>
      <c r="F57" s="10"/>
      <c r="G57" s="10"/>
      <c r="H57" s="23">
        <f>H40+G56</f>
        <v>721842.69</v>
      </c>
      <c r="I57" s="17"/>
      <c r="J57" s="2"/>
      <c r="K57" s="2"/>
      <c r="L57" s="2"/>
      <c r="M57" s="2"/>
    </row>
    <row r="58" spans="1:13" ht="25.5" customHeight="1" x14ac:dyDescent="0.3">
      <c r="A58" s="46" t="s">
        <v>56</v>
      </c>
      <c r="B58" s="47"/>
      <c r="C58" s="48"/>
      <c r="D58" s="10"/>
      <c r="E58" s="10"/>
      <c r="F58" s="10"/>
      <c r="G58" s="10"/>
      <c r="H58" s="10"/>
      <c r="I58" s="17"/>
      <c r="J58" s="2"/>
      <c r="K58" s="2"/>
      <c r="L58" s="2"/>
      <c r="M58" s="2"/>
    </row>
    <row r="59" spans="1:13" ht="25.5" customHeight="1" x14ac:dyDescent="0.3">
      <c r="A59" s="46" t="s">
        <v>61</v>
      </c>
      <c r="B59" s="47"/>
      <c r="C59" s="48"/>
      <c r="D59" s="10"/>
      <c r="E59" s="10"/>
      <c r="F59" s="10"/>
      <c r="G59" s="10"/>
      <c r="H59" s="10"/>
      <c r="I59" s="17"/>
      <c r="J59" s="2"/>
      <c r="K59" s="2"/>
      <c r="L59" s="2"/>
      <c r="M59" s="2"/>
    </row>
    <row r="60" spans="1:13" s="17" customFormat="1" ht="25.5" customHeight="1" x14ac:dyDescent="0.3">
      <c r="J60" s="3"/>
      <c r="K60" s="3"/>
      <c r="L60" s="3"/>
      <c r="M60" s="3"/>
    </row>
    <row r="61" spans="1:13" ht="25.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2"/>
      <c r="K61" s="2"/>
      <c r="L61" s="2"/>
      <c r="M61" s="2"/>
    </row>
    <row r="62" spans="1:13" ht="18.75" x14ac:dyDescent="0.3">
      <c r="A62" s="6"/>
      <c r="B62" s="6"/>
      <c r="C62" s="7"/>
      <c r="D62" s="7"/>
      <c r="E62" s="7"/>
      <c r="F62" s="7"/>
      <c r="G62" s="8"/>
      <c r="H62" s="8"/>
      <c r="I62" s="8"/>
      <c r="J62" s="9"/>
      <c r="K62" s="9"/>
      <c r="L62" s="9"/>
      <c r="M62" s="9"/>
    </row>
  </sheetData>
  <mergeCells count="4">
    <mergeCell ref="A5:C5"/>
    <mergeCell ref="J5:M5"/>
    <mergeCell ref="A58:C58"/>
    <mergeCell ref="A59:C59"/>
  </mergeCells>
  <printOptions horizontalCentered="1"/>
  <pageMargins left="0.2" right="0.2" top="0.15" bottom="0.15" header="0.3" footer="0.3"/>
  <pageSetup scale="55" orientation="landscape" r:id="rId1"/>
  <rowBreaks count="2" manualBreakCount="2">
    <brk id="40" max="7" man="1"/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10-18-12details2012-2013inc11- </vt:lpstr>
      <vt:lpstr>Sheet1</vt:lpstr>
      <vt:lpstr>Sheet2</vt:lpstr>
      <vt:lpstr>'10-18-12details2012-2013inc11- '!Print_Area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</dc:creator>
  <cp:lastModifiedBy>Windows User</cp:lastModifiedBy>
  <cp:lastPrinted>2012-10-23T14:13:47Z</cp:lastPrinted>
  <dcterms:created xsi:type="dcterms:W3CDTF">2012-08-23T19:49:44Z</dcterms:created>
  <dcterms:modified xsi:type="dcterms:W3CDTF">2012-10-23T14:29:34Z</dcterms:modified>
</cp:coreProperties>
</file>